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9195" activeTab="0"/>
  </bookViews>
  <sheets>
    <sheet name="І півріч" sheetId="1" r:id="rId1"/>
  </sheets>
  <definedNames/>
  <calcPr fullCalcOnLoad="1"/>
</workbook>
</file>

<file path=xl/sharedStrings.xml><?xml version="1.0" encoding="utf-8"?>
<sst xmlns="http://schemas.openxmlformats.org/spreadsheetml/2006/main" count="162" uniqueCount="131">
  <si>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</si>
  <si>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</si>
  <si>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</si>
  <si>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</si>
  <si>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</si>
  <si>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</si>
  <si>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</si>
  <si>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</si>
  <si>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</si>
  <si>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</si>
  <si>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</si>
  <si>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</si>
  <si>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</si>
  <si>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</si>
  <si>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</si>
  <si>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</si>
  <si>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</si>
  <si>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</si>
  <si>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</si>
  <si>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</si>
  <si>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</si>
  <si>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</si>
  <si>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</si>
  <si>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</si>
  <si>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</si>
  <si>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</si>
  <si>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</si>
  <si>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</si>
  <si>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</si>
  <si>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</si>
  <si>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</si>
  <si>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</si>
  <si>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</si>
  <si>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</si>
  <si>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</si>
  <si>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</si>
  <si>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</si>
  <si>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</si>
  <si>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</si>
  <si>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</si>
  <si>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</si>
  <si>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</si>
  <si>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</si>
  <si>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</si>
  <si>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</si>
  <si>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</si>
  <si>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</si>
  <si>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</si>
  <si>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</si>
  <si>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</si>
  <si>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</si>
  <si>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4.1.2</t>
  </si>
  <si>
    <t>4.1.3</t>
  </si>
  <si>
    <t>х</t>
  </si>
  <si>
    <t>Податок та збір на доходи фізичних осіб</t>
  </si>
  <si>
    <t>2.6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</si>
  <si>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</si>
  <si>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</si>
  <si>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</si>
  <si>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</si>
  <si>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</si>
  <si>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</si>
  <si>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</si>
  <si>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</si>
  <si>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</si>
  <si>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</si>
  <si>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</si>
  <si>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</si>
  <si>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</si>
  <si>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</si>
  <si>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</si>
  <si>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</si>
  <si>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</si>
  <si>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</si>
  <si>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</si>
  <si>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</si>
  <si>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</si>
  <si>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</si>
  <si>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</si>
  <si>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</si>
  <si>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</si>
  <si>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</si>
  <si>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</si>
  <si>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</si>
  <si>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Виконання бюджету міста Южноукраїнськ за доходами </t>
  </si>
  <si>
    <t>1.6</t>
  </si>
  <si>
    <t>1.6.1</t>
  </si>
  <si>
    <t>1.6.2</t>
  </si>
  <si>
    <t>1.6.3</t>
  </si>
  <si>
    <t>1.6.4</t>
  </si>
  <si>
    <t>Акцизний податок з вироблених в Україні підакцизних товарів (продукції). Пальне</t>
  </si>
  <si>
    <t>Акцизний податок з ввезених на митну територію України підакцизних товарів (продукції). Пальне</t>
  </si>
  <si>
    <t>Податок з власників транспортних засобів та інших самохідних машин і механізмів</t>
  </si>
  <si>
    <t>Податок на прибуток підприємств та фінансових установ комунальної власності</t>
  </si>
  <si>
    <t xml:space="preserve">до рішення Южноукраїнської міської ради </t>
  </si>
  <si>
    <t>3,2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</si>
  <si>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</si>
  <si>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</si>
  <si>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</si>
  <si>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</si>
  <si>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</si>
  <si>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</si>
  <si>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</si>
  <si>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</si>
  <si>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</si>
  <si>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4.2.10</t>
  </si>
  <si>
    <t>Надходження коштів від Державного фонду дорогоцінних металів і дорогоцінного каміння</t>
  </si>
  <si>
    <t>Субвенції з державного бюджету</t>
  </si>
  <si>
    <t>Субвенції з місцевих бюджетів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</si>
  <si>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</si>
  <si>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</si>
  <si>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</si>
  <si>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</si>
  <si>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</si>
  <si>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</si>
  <si>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Додаток №1</t>
  </si>
  <si>
    <t>Плата за встановлення земельного сервітуту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</si>
  <si>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</si>
  <si>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</si>
  <si>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План за звітний період 2019 року</t>
  </si>
  <si>
    <t>2,4</t>
  </si>
  <si>
    <t>Субвенція з місцевого бюджету на здійснення переданих видатків у сфері освіти за рахунок коштів освітньої субвенції</t>
  </si>
  <si>
    <t>грн.</t>
  </si>
  <si>
    <t xml:space="preserve"> за І півріччя 2019 року</t>
  </si>
  <si>
    <t>Фактичні надходження станом на 01.07.2019 року</t>
  </si>
  <si>
    <t>4.2.11</t>
  </si>
  <si>
    <t>Субвенція з місцевого бюджету за рахунок залишку коштів медичної субвенції, що утворився на початок бюджетного періоду</t>
  </si>
  <si>
    <t>Відхилення                          (+,-)                                              (5-4)</t>
  </si>
  <si>
    <t>РАЗОМ ДОХОДІВ ПО ЗАГАЛЬНОМУ ФОНДУ                                                                                 (без урахування офіційних трансфертів)</t>
  </si>
  <si>
    <t>ВСЬОГО ДОХОДІВ ПО ЗАГАЛЬНОМУ ФОНДУ                                                                                       (з урахуванням офіційних трансфертів)</t>
  </si>
  <si>
    <t xml:space="preserve">від ___03.10______2019__ № __1697__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</si>
</sst>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88" fontId="7" fillId="0" borderId="0" xfId="0" applyNumberFormat="1" applyFont="1" applyFill="1" applyAlignment="1">
      <alignment horizontal="center"/>
    </xf>
    <xf numFmtId="188" fontId="7" fillId="0" borderId="0" xfId="0" applyNumberFormat="1" applyFont="1" applyAlignment="1">
      <alignment horizontal="center"/>
    </xf>
    <xf numFmtId="188" fontId="3" fillId="0" borderId="0" xfId="0" applyNumberFormat="1" applyFont="1" applyFill="1" applyAlignment="1">
      <alignment horizontal="center"/>
    </xf>
    <xf numFmtId="188" fontId="3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188" fontId="7" fillId="0" borderId="0" xfId="0" applyNumberFormat="1" applyFont="1" applyFill="1" applyAlignment="1">
      <alignment horizontal="left"/>
    </xf>
    <xf numFmtId="188" fontId="7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3" fillId="0" borderId="10" xfId="0" applyNumberFormat="1" applyFont="1" applyFill="1" applyBorder="1" applyAlignment="1" applyProtection="1">
      <alignment wrapText="1"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Fill="1" applyAlignment="1">
      <alignment horizontal="left" wrapText="1"/>
    </xf>
    <xf numFmtId="188" fontId="7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188" fontId="3" fillId="0" borderId="16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="75" zoomScaleSheetLayoutView="75" zoomScalePageLayoutView="0" workbookViewId="0" topLeftCell="A1">
      <selection activeCell="E9" sqref="E9:E11"/>
    </sheetView>
  </sheetViews>
  <sheetFormatPr defaultColWidth="9.00390625" defaultRowHeight="12.75"/>
  <cols>
    <col min="1" max="1" width="7.25390625" style="32" customWidth="1"/>
    <col min="2" max="2" width="13.375" style="1" customWidth="1"/>
    <col min="3" max="3" width="71.875" style="48" customWidth="1"/>
    <col min="4" max="4" width="29.75390625" style="31" customWidth="1"/>
    <col min="5" max="5" width="25.00390625" style="31" customWidth="1"/>
    <col min="6" max="6" width="19.125" style="33" customWidth="1"/>
    <col min="7" max="7" width="17.25390625" style="21" customWidth="1"/>
    <col min="8" max="16384" width="9.125" style="1" customWidth="1"/>
  </cols>
  <sheetData>
    <row r="1" spans="1:7" s="24" customFormat="1" ht="23.25">
      <c r="A1" s="23"/>
      <c r="B1" s="9"/>
      <c r="C1" s="37"/>
      <c r="D1" s="34"/>
      <c r="E1" s="34" t="s">
        <v>115</v>
      </c>
      <c r="F1" s="15"/>
      <c r="G1" s="15"/>
    </row>
    <row r="2" spans="1:7" s="24" customFormat="1" ht="23.25">
      <c r="A2" s="25"/>
      <c r="B2" s="9"/>
      <c r="C2" s="37"/>
      <c r="D2" s="34"/>
      <c r="E2" s="34" t="s">
        <v>94</v>
      </c>
      <c r="F2" s="15"/>
      <c r="G2" s="15"/>
    </row>
    <row r="3" spans="1:7" s="24" customFormat="1" ht="23.25">
      <c r="A3" s="25"/>
      <c r="B3" s="9"/>
      <c r="C3" s="37"/>
      <c r="D3" s="35"/>
      <c r="E3" s="35" t="s">
        <v>130</v>
      </c>
      <c r="F3" s="15"/>
      <c r="G3" s="15"/>
    </row>
    <row r="4" spans="1:7" s="24" customFormat="1" ht="23.25">
      <c r="A4" s="25"/>
      <c r="B4" s="9"/>
      <c r="C4" s="37"/>
      <c r="D4" s="35"/>
      <c r="E4" s="35"/>
      <c r="F4" s="35"/>
      <c r="G4" s="35"/>
    </row>
    <row r="5" spans="1:7" s="24" customFormat="1" ht="14.25" customHeight="1">
      <c r="A5" s="10"/>
      <c r="B5" s="58"/>
      <c r="C5" s="58"/>
      <c r="D5" s="58"/>
      <c r="E5" s="58"/>
      <c r="F5" s="58"/>
      <c r="G5" s="58"/>
    </row>
    <row r="6" spans="1:7" s="24" customFormat="1" ht="23.25">
      <c r="A6" s="58" t="s">
        <v>84</v>
      </c>
      <c r="B6" s="58"/>
      <c r="C6" s="58"/>
      <c r="D6" s="58"/>
      <c r="E6" s="58"/>
      <c r="F6" s="58"/>
      <c r="G6" s="58"/>
    </row>
    <row r="7" spans="1:7" s="24" customFormat="1" ht="23.25">
      <c r="A7" s="58" t="s">
        <v>123</v>
      </c>
      <c r="B7" s="58"/>
      <c r="C7" s="58"/>
      <c r="D7" s="58"/>
      <c r="E7" s="58"/>
      <c r="F7" s="58"/>
      <c r="G7" s="58"/>
    </row>
    <row r="8" spans="1:7" s="24" customFormat="1" ht="15.75">
      <c r="A8" s="10"/>
      <c r="B8" s="3"/>
      <c r="C8" s="38"/>
      <c r="D8" s="16"/>
      <c r="E8" s="16"/>
      <c r="F8" s="16"/>
      <c r="G8" s="16" t="s">
        <v>122</v>
      </c>
    </row>
    <row r="9" spans="1:12" s="24" customFormat="1" ht="12.75">
      <c r="A9" s="59" t="s">
        <v>15</v>
      </c>
      <c r="B9" s="56" t="s">
        <v>0</v>
      </c>
      <c r="C9" s="62" t="s">
        <v>1</v>
      </c>
      <c r="D9" s="63" t="s">
        <v>119</v>
      </c>
      <c r="E9" s="64" t="s">
        <v>124</v>
      </c>
      <c r="F9" s="64" t="s">
        <v>127</v>
      </c>
      <c r="G9" s="67" t="s">
        <v>14</v>
      </c>
      <c r="H9" s="26"/>
      <c r="I9" s="26"/>
      <c r="J9" s="26"/>
      <c r="K9" s="26"/>
      <c r="L9" s="26"/>
    </row>
    <row r="10" spans="1:12" s="24" customFormat="1" ht="12.75" customHeight="1">
      <c r="A10" s="60"/>
      <c r="B10" s="56"/>
      <c r="C10" s="62"/>
      <c r="D10" s="63"/>
      <c r="E10" s="65"/>
      <c r="F10" s="65"/>
      <c r="G10" s="67"/>
      <c r="H10" s="26"/>
      <c r="I10" s="26"/>
      <c r="J10" s="26"/>
      <c r="K10" s="26"/>
      <c r="L10" s="26"/>
    </row>
    <row r="11" spans="1:12" s="24" customFormat="1" ht="36.75" customHeight="1">
      <c r="A11" s="61"/>
      <c r="B11" s="56"/>
      <c r="C11" s="62"/>
      <c r="D11" s="63"/>
      <c r="E11" s="66"/>
      <c r="F11" s="66"/>
      <c r="G11" s="67"/>
      <c r="H11" s="26"/>
      <c r="I11" s="26"/>
      <c r="J11" s="26"/>
      <c r="K11" s="26"/>
      <c r="L11" s="26"/>
    </row>
    <row r="12" spans="1:12" s="24" customFormat="1" ht="15.75">
      <c r="A12" s="5" t="s">
        <v>33</v>
      </c>
      <c r="B12" s="4">
        <v>2</v>
      </c>
      <c r="C12" s="39">
        <v>3</v>
      </c>
      <c r="D12" s="5">
        <v>4</v>
      </c>
      <c r="E12" s="5">
        <v>5</v>
      </c>
      <c r="F12" s="5">
        <v>6</v>
      </c>
      <c r="G12" s="6">
        <v>7</v>
      </c>
      <c r="H12" s="26"/>
      <c r="I12" s="26"/>
      <c r="J12" s="26"/>
      <c r="K12" s="26"/>
      <c r="L12" s="26"/>
    </row>
    <row r="13" spans="1:12" s="24" customFormat="1" ht="15.75">
      <c r="A13" s="51" t="s">
        <v>34</v>
      </c>
      <c r="B13" s="52"/>
      <c r="C13" s="52"/>
      <c r="D13" s="52"/>
      <c r="E13" s="52"/>
      <c r="F13" s="52"/>
      <c r="G13" s="53"/>
      <c r="H13" s="26"/>
      <c r="I13" s="26"/>
      <c r="J13" s="26"/>
      <c r="K13" s="26"/>
      <c r="L13" s="26"/>
    </row>
    <row r="14" spans="1:7" s="24" customFormat="1" ht="25.5" customHeight="1">
      <c r="A14" s="5">
        <v>1</v>
      </c>
      <c r="B14" s="7">
        <v>10000000</v>
      </c>
      <c r="C14" s="40" t="s">
        <v>2</v>
      </c>
      <c r="D14" s="36">
        <f>D15+D16+D19+D20+D25+D17+D18</f>
        <v>195543535</v>
      </c>
      <c r="E14" s="36">
        <f>E15+E16+E19+E20+E25+E17+E18</f>
        <v>202538502.89</v>
      </c>
      <c r="F14" s="17">
        <f>E14-D14</f>
        <v>6994967.889999986</v>
      </c>
      <c r="G14" s="18">
        <f aca="true" t="shared" si="0" ref="G14:G22">E14/D14*100</f>
        <v>103.57719210200429</v>
      </c>
    </row>
    <row r="15" spans="1:7" s="24" customFormat="1" ht="27" customHeight="1">
      <c r="A15" s="5" t="s">
        <v>16</v>
      </c>
      <c r="B15" s="7">
        <v>11010000</v>
      </c>
      <c r="C15" s="40" t="s">
        <v>54</v>
      </c>
      <c r="D15" s="36">
        <v>155638690</v>
      </c>
      <c r="E15" s="36">
        <v>160466784.03</v>
      </c>
      <c r="F15" s="17">
        <f aca="true" t="shared" si="1" ref="F15:F66">E15-D15</f>
        <v>4828094.030000001</v>
      </c>
      <c r="G15" s="18">
        <f t="shared" si="0"/>
        <v>103.10211685153607</v>
      </c>
    </row>
    <row r="16" spans="1:7" s="24" customFormat="1" ht="36" customHeight="1">
      <c r="A16" s="5" t="s">
        <v>17</v>
      </c>
      <c r="B16" s="7">
        <v>11020200</v>
      </c>
      <c r="C16" s="40" t="s">
        <v>93</v>
      </c>
      <c r="D16" s="36">
        <v>200000</v>
      </c>
      <c r="E16" s="36">
        <v>209593.67</v>
      </c>
      <c r="F16" s="17">
        <f t="shared" si="1"/>
        <v>9593.670000000013</v>
      </c>
      <c r="G16" s="18">
        <f t="shared" si="0"/>
        <v>104.79683500000002</v>
      </c>
    </row>
    <row r="17" spans="1:7" s="24" customFormat="1" ht="31.5">
      <c r="A17" s="5" t="s">
        <v>18</v>
      </c>
      <c r="B17" s="7">
        <v>14021900</v>
      </c>
      <c r="C17" s="40" t="s">
        <v>90</v>
      </c>
      <c r="D17" s="36">
        <v>260000</v>
      </c>
      <c r="E17" s="36">
        <v>352748.78</v>
      </c>
      <c r="F17" s="17">
        <f t="shared" si="1"/>
        <v>92748.78000000003</v>
      </c>
      <c r="G17" s="18">
        <f t="shared" si="0"/>
        <v>135.6726076923077</v>
      </c>
    </row>
    <row r="18" spans="1:7" s="24" customFormat="1" ht="31.5">
      <c r="A18" s="5" t="s">
        <v>19</v>
      </c>
      <c r="B18" s="7">
        <v>14031900</v>
      </c>
      <c r="C18" s="40" t="s">
        <v>91</v>
      </c>
      <c r="D18" s="36">
        <v>1332000</v>
      </c>
      <c r="E18" s="36">
        <v>1374581.9</v>
      </c>
      <c r="F18" s="17">
        <f t="shared" si="1"/>
        <v>42581.89999999991</v>
      </c>
      <c r="G18" s="18">
        <f t="shared" si="0"/>
        <v>103.19683933933933</v>
      </c>
    </row>
    <row r="19" spans="1:7" s="24" customFormat="1" ht="31.5">
      <c r="A19" s="5" t="s">
        <v>20</v>
      </c>
      <c r="B19" s="7">
        <v>14040000</v>
      </c>
      <c r="C19" s="40" t="s">
        <v>56</v>
      </c>
      <c r="D19" s="36">
        <v>2536600</v>
      </c>
      <c r="E19" s="36">
        <v>2896596.66</v>
      </c>
      <c r="F19" s="17">
        <f t="shared" si="1"/>
        <v>359996.66000000015</v>
      </c>
      <c r="G19" s="18">
        <f t="shared" si="0"/>
        <v>114.19209414176457</v>
      </c>
    </row>
    <row r="20" spans="1:7" s="24" customFormat="1" ht="23.25" customHeight="1">
      <c r="A20" s="5" t="s">
        <v>85</v>
      </c>
      <c r="B20" s="7">
        <v>18000000</v>
      </c>
      <c r="C20" s="40" t="s">
        <v>57</v>
      </c>
      <c r="D20" s="36">
        <f>D21+D22+D23+D24</f>
        <v>35576245</v>
      </c>
      <c r="E20" s="36">
        <f>E21+E22+E23+E24</f>
        <v>37238197.849999994</v>
      </c>
      <c r="F20" s="17">
        <f t="shared" si="1"/>
        <v>1661952.849999994</v>
      </c>
      <c r="G20" s="18">
        <f t="shared" si="0"/>
        <v>104.67152407456153</v>
      </c>
    </row>
    <row r="21" spans="1:7" s="24" customFormat="1" ht="15.75">
      <c r="A21" s="5" t="s">
        <v>86</v>
      </c>
      <c r="B21" s="7">
        <v>18010000</v>
      </c>
      <c r="C21" s="40" t="s">
        <v>58</v>
      </c>
      <c r="D21" s="36">
        <v>27092590</v>
      </c>
      <c r="E21" s="36">
        <v>28687190.4</v>
      </c>
      <c r="F21" s="17">
        <f t="shared" si="1"/>
        <v>1594600.3999999985</v>
      </c>
      <c r="G21" s="18">
        <f t="shared" si="0"/>
        <v>105.88574366644164</v>
      </c>
    </row>
    <row r="22" spans="1:7" s="24" customFormat="1" ht="15.75">
      <c r="A22" s="5" t="s">
        <v>87</v>
      </c>
      <c r="B22" s="7">
        <v>18030000</v>
      </c>
      <c r="C22" s="40" t="s">
        <v>39</v>
      </c>
      <c r="D22" s="36">
        <v>7165</v>
      </c>
      <c r="E22" s="36">
        <v>8887.41</v>
      </c>
      <c r="F22" s="17">
        <f t="shared" si="1"/>
        <v>1722.4099999999999</v>
      </c>
      <c r="G22" s="18">
        <f t="shared" si="0"/>
        <v>124.03921842288905</v>
      </c>
    </row>
    <row r="23" spans="1:7" s="24" customFormat="1" ht="31.5" hidden="1">
      <c r="A23" s="5" t="s">
        <v>88</v>
      </c>
      <c r="B23" s="7">
        <v>18040000</v>
      </c>
      <c r="C23" s="40" t="s">
        <v>59</v>
      </c>
      <c r="D23" s="36">
        <v>0</v>
      </c>
      <c r="E23" s="36">
        <v>0</v>
      </c>
      <c r="F23" s="17">
        <f t="shared" si="1"/>
        <v>0</v>
      </c>
      <c r="G23" s="18" t="s">
        <v>53</v>
      </c>
    </row>
    <row r="24" spans="1:7" s="24" customFormat="1" ht="15.75">
      <c r="A24" s="5" t="s">
        <v>89</v>
      </c>
      <c r="B24" s="7">
        <v>18050000</v>
      </c>
      <c r="C24" s="40" t="s">
        <v>3</v>
      </c>
      <c r="D24" s="36">
        <v>8476490</v>
      </c>
      <c r="E24" s="36">
        <v>8542120.04</v>
      </c>
      <c r="F24" s="17">
        <f t="shared" si="1"/>
        <v>65630.0399999991</v>
      </c>
      <c r="G24" s="18">
        <f>E24/D24*100</f>
        <v>100.77425962869064</v>
      </c>
    </row>
    <row r="25" spans="1:7" s="24" customFormat="1" ht="15.75" hidden="1">
      <c r="A25" s="5" t="s">
        <v>20</v>
      </c>
      <c r="B25" s="7">
        <v>19010000</v>
      </c>
      <c r="C25" s="40" t="s">
        <v>4</v>
      </c>
      <c r="D25" s="36">
        <v>0</v>
      </c>
      <c r="E25" s="36">
        <v>0</v>
      </c>
      <c r="F25" s="17">
        <f t="shared" si="1"/>
        <v>0</v>
      </c>
      <c r="G25" s="18" t="e">
        <f>E25/D25*100</f>
        <v>#DIV/0!</v>
      </c>
    </row>
    <row r="26" spans="1:7" s="24" customFormat="1" ht="21.75" customHeight="1">
      <c r="A26" s="5" t="s">
        <v>22</v>
      </c>
      <c r="B26" s="7">
        <v>20000000</v>
      </c>
      <c r="C26" s="40" t="s">
        <v>5</v>
      </c>
      <c r="D26" s="36">
        <f>D27+D28+D29+D31+D36+D37+D38+D30</f>
        <v>1053440</v>
      </c>
      <c r="E26" s="36">
        <f>E27+E28+E29+E31+E36+E37+E38+E30</f>
        <v>1203643.21</v>
      </c>
      <c r="F26" s="17">
        <f t="shared" si="1"/>
        <v>150203.20999999996</v>
      </c>
      <c r="G26" s="18">
        <f>E26/D26*100</f>
        <v>114.2583545337181</v>
      </c>
    </row>
    <row r="27" spans="1:7" s="24" customFormat="1" ht="38.25" customHeight="1" hidden="1">
      <c r="A27" s="5" t="s">
        <v>23</v>
      </c>
      <c r="B27" s="7">
        <v>21080500</v>
      </c>
      <c r="C27" s="40" t="s">
        <v>21</v>
      </c>
      <c r="D27" s="36">
        <v>0</v>
      </c>
      <c r="E27" s="36">
        <v>0</v>
      </c>
      <c r="F27" s="17">
        <f t="shared" si="1"/>
        <v>0</v>
      </c>
      <c r="G27" s="18" t="e">
        <f>E27/D27*100</f>
        <v>#DIV/0!</v>
      </c>
    </row>
    <row r="28" spans="1:7" s="24" customFormat="1" ht="25.5" customHeight="1">
      <c r="A28" s="5" t="s">
        <v>24</v>
      </c>
      <c r="B28" s="7">
        <v>21081100</v>
      </c>
      <c r="C28" s="40" t="s">
        <v>6</v>
      </c>
      <c r="D28" s="36">
        <v>3190</v>
      </c>
      <c r="E28" s="36">
        <v>3197</v>
      </c>
      <c r="F28" s="17">
        <f t="shared" si="1"/>
        <v>7</v>
      </c>
      <c r="G28" s="18">
        <f>E28/D28*100</f>
        <v>100.21943573667711</v>
      </c>
    </row>
    <row r="29" spans="1:7" s="24" customFormat="1" ht="42" customHeight="1">
      <c r="A29" s="5" t="s">
        <v>25</v>
      </c>
      <c r="B29" s="7">
        <v>21081500</v>
      </c>
      <c r="C29" s="40" t="s">
        <v>68</v>
      </c>
      <c r="D29" s="36">
        <v>0</v>
      </c>
      <c r="E29" s="36">
        <v>15094.05</v>
      </c>
      <c r="F29" s="17">
        <f t="shared" si="1"/>
        <v>15094.05</v>
      </c>
      <c r="G29" s="18" t="s">
        <v>53</v>
      </c>
    </row>
    <row r="30" spans="1:7" s="24" customFormat="1" ht="23.25" customHeight="1">
      <c r="A30" s="5" t="s">
        <v>120</v>
      </c>
      <c r="B30" s="7">
        <v>21081700</v>
      </c>
      <c r="C30" s="40" t="s">
        <v>116</v>
      </c>
      <c r="D30" s="36">
        <v>49500</v>
      </c>
      <c r="E30" s="36">
        <v>66870.9</v>
      </c>
      <c r="F30" s="17">
        <f t="shared" si="1"/>
        <v>17370.899999999994</v>
      </c>
      <c r="G30" s="18">
        <f aca="true" t="shared" si="2" ref="G30:G39">E30/D30*100</f>
        <v>135.09272727272725</v>
      </c>
    </row>
    <row r="31" spans="1:7" s="24" customFormat="1" ht="21" customHeight="1">
      <c r="A31" s="5" t="s">
        <v>26</v>
      </c>
      <c r="B31" s="7">
        <v>22010000</v>
      </c>
      <c r="C31" s="40" t="s">
        <v>73</v>
      </c>
      <c r="D31" s="36">
        <f>D33+D34+D35+D32</f>
        <v>551950</v>
      </c>
      <c r="E31" s="36">
        <f>E33+E34+E35+E32</f>
        <v>644479.26</v>
      </c>
      <c r="F31" s="17">
        <f t="shared" si="1"/>
        <v>92529.26000000001</v>
      </c>
      <c r="G31" s="18">
        <f t="shared" si="2"/>
        <v>116.76406558565087</v>
      </c>
    </row>
    <row r="32" spans="1:7" s="24" customFormat="1" ht="42" customHeight="1">
      <c r="A32" s="5" t="s">
        <v>74</v>
      </c>
      <c r="B32" s="7">
        <v>22010300</v>
      </c>
      <c r="C32" s="13" t="s">
        <v>79</v>
      </c>
      <c r="D32" s="36">
        <v>25050</v>
      </c>
      <c r="E32" s="36">
        <v>35144</v>
      </c>
      <c r="F32" s="17">
        <f>E32-D32</f>
        <v>10094</v>
      </c>
      <c r="G32" s="18">
        <f t="shared" si="2"/>
        <v>140.29540918163673</v>
      </c>
    </row>
    <row r="33" spans="1:7" s="24" customFormat="1" ht="30.75" customHeight="1">
      <c r="A33" s="5" t="s">
        <v>75</v>
      </c>
      <c r="B33" s="7">
        <v>22012500</v>
      </c>
      <c r="C33" s="40" t="s">
        <v>60</v>
      </c>
      <c r="D33" s="36">
        <v>451000</v>
      </c>
      <c r="E33" s="36">
        <v>517403.26</v>
      </c>
      <c r="F33" s="17">
        <f t="shared" si="1"/>
        <v>66403.26000000001</v>
      </c>
      <c r="G33" s="18">
        <f t="shared" si="2"/>
        <v>114.72356097560976</v>
      </c>
    </row>
    <row r="34" spans="1:7" s="24" customFormat="1" ht="42" customHeight="1">
      <c r="A34" s="5" t="s">
        <v>77</v>
      </c>
      <c r="B34" s="7">
        <v>22012600</v>
      </c>
      <c r="C34" s="40" t="s">
        <v>76</v>
      </c>
      <c r="D34" s="36">
        <v>72300</v>
      </c>
      <c r="E34" s="36">
        <v>88090</v>
      </c>
      <c r="F34" s="17">
        <f t="shared" si="1"/>
        <v>15790</v>
      </c>
      <c r="G34" s="18">
        <f t="shared" si="2"/>
        <v>121.83955739972336</v>
      </c>
    </row>
    <row r="35" spans="1:7" s="24" customFormat="1" ht="81.75" customHeight="1">
      <c r="A35" s="5" t="s">
        <v>80</v>
      </c>
      <c r="B35" s="7">
        <v>22012900</v>
      </c>
      <c r="C35" s="13" t="s">
        <v>78</v>
      </c>
      <c r="D35" s="36">
        <v>3600</v>
      </c>
      <c r="E35" s="36">
        <v>3842</v>
      </c>
      <c r="F35" s="17">
        <f t="shared" si="1"/>
        <v>242</v>
      </c>
      <c r="G35" s="18">
        <f t="shared" si="2"/>
        <v>106.72222222222223</v>
      </c>
    </row>
    <row r="36" spans="1:7" s="24" customFormat="1" ht="37.5" customHeight="1">
      <c r="A36" s="5" t="s">
        <v>27</v>
      </c>
      <c r="B36" s="7">
        <v>22080400</v>
      </c>
      <c r="C36" s="40" t="s">
        <v>7</v>
      </c>
      <c r="D36" s="36">
        <v>241700</v>
      </c>
      <c r="E36" s="36">
        <v>251894.51</v>
      </c>
      <c r="F36" s="17">
        <f t="shared" si="1"/>
        <v>10194.51000000001</v>
      </c>
      <c r="G36" s="18">
        <f t="shared" si="2"/>
        <v>104.21783616052957</v>
      </c>
    </row>
    <row r="37" spans="1:7" s="24" customFormat="1" ht="15.75">
      <c r="A37" s="5" t="s">
        <v>55</v>
      </c>
      <c r="B37" s="7">
        <v>22090000</v>
      </c>
      <c r="C37" s="40" t="s">
        <v>8</v>
      </c>
      <c r="D37" s="36">
        <v>37100</v>
      </c>
      <c r="E37" s="36">
        <v>50973.66</v>
      </c>
      <c r="F37" s="17">
        <f t="shared" si="1"/>
        <v>13873.660000000003</v>
      </c>
      <c r="G37" s="18">
        <f t="shared" si="2"/>
        <v>137.39530997304584</v>
      </c>
    </row>
    <row r="38" spans="1:7" s="24" customFormat="1" ht="15.75">
      <c r="A38" s="5" t="s">
        <v>69</v>
      </c>
      <c r="B38" s="7">
        <v>24060300</v>
      </c>
      <c r="C38" s="40" t="s">
        <v>21</v>
      </c>
      <c r="D38" s="36">
        <v>170000</v>
      </c>
      <c r="E38" s="36">
        <v>171133.83</v>
      </c>
      <c r="F38" s="17">
        <f t="shared" si="1"/>
        <v>1133.8299999999872</v>
      </c>
      <c r="G38" s="18">
        <f t="shared" si="2"/>
        <v>100.66695882352941</v>
      </c>
    </row>
    <row r="39" spans="1:7" s="24" customFormat="1" ht="15.75" hidden="1">
      <c r="A39" s="5" t="s">
        <v>45</v>
      </c>
      <c r="B39" s="7">
        <v>24060600</v>
      </c>
      <c r="C39" s="40" t="s">
        <v>21</v>
      </c>
      <c r="D39" s="36">
        <v>0</v>
      </c>
      <c r="E39" s="36">
        <v>0</v>
      </c>
      <c r="F39" s="17">
        <f t="shared" si="1"/>
        <v>0</v>
      </c>
      <c r="G39" s="18" t="e">
        <f t="shared" si="2"/>
        <v>#DIV/0!</v>
      </c>
    </row>
    <row r="40" spans="1:7" s="24" customFormat="1" ht="15.75">
      <c r="A40" s="5" t="s">
        <v>28</v>
      </c>
      <c r="B40" s="7">
        <v>30000000</v>
      </c>
      <c r="C40" s="40" t="s">
        <v>10</v>
      </c>
      <c r="D40" s="36">
        <f>D41+D42</f>
        <v>0</v>
      </c>
      <c r="E40" s="36">
        <f>E41+E42</f>
        <v>3100</v>
      </c>
      <c r="F40" s="17">
        <f t="shared" si="1"/>
        <v>3100</v>
      </c>
      <c r="G40" s="18" t="s">
        <v>53</v>
      </c>
    </row>
    <row r="41" spans="1:7" s="24" customFormat="1" ht="63">
      <c r="A41" s="5" t="s">
        <v>29</v>
      </c>
      <c r="B41" s="7">
        <v>31010200</v>
      </c>
      <c r="C41" s="40" t="s">
        <v>61</v>
      </c>
      <c r="D41" s="36">
        <v>0</v>
      </c>
      <c r="E41" s="36">
        <v>3100</v>
      </c>
      <c r="F41" s="17">
        <f t="shared" si="1"/>
        <v>3100</v>
      </c>
      <c r="G41" s="18" t="s">
        <v>53</v>
      </c>
    </row>
    <row r="42" spans="1:7" s="24" customFormat="1" ht="31.5" hidden="1">
      <c r="A42" s="5" t="s">
        <v>95</v>
      </c>
      <c r="B42" s="7">
        <v>31020000</v>
      </c>
      <c r="C42" s="40" t="s">
        <v>106</v>
      </c>
      <c r="D42" s="36">
        <v>0</v>
      </c>
      <c r="E42" s="36">
        <v>0</v>
      </c>
      <c r="F42" s="17">
        <f t="shared" si="1"/>
        <v>0</v>
      </c>
      <c r="G42" s="18" t="s">
        <v>53</v>
      </c>
    </row>
    <row r="43" spans="1:7" s="24" customFormat="1" ht="34.5" customHeight="1">
      <c r="A43" s="54" t="s">
        <v>128</v>
      </c>
      <c r="B43" s="55"/>
      <c r="C43" s="55"/>
      <c r="D43" s="36">
        <f>D14+D26+D40</f>
        <v>196596975</v>
      </c>
      <c r="E43" s="36">
        <f>E14+E26+E40</f>
        <v>203745246.1</v>
      </c>
      <c r="F43" s="17">
        <f t="shared" si="1"/>
        <v>7148271.099999994</v>
      </c>
      <c r="G43" s="18">
        <f aca="true" t="shared" si="3" ref="G43:G66">E43/D43*100</f>
        <v>103.6360025885444</v>
      </c>
    </row>
    <row r="44" spans="1:7" s="24" customFormat="1" ht="20.25" customHeight="1">
      <c r="A44" s="5" t="s">
        <v>30</v>
      </c>
      <c r="B44" s="7">
        <v>40000000</v>
      </c>
      <c r="C44" s="40" t="s">
        <v>11</v>
      </c>
      <c r="D44" s="36">
        <f>D48+D45+D53</f>
        <v>90384263</v>
      </c>
      <c r="E44" s="36">
        <f>E48+E45+E53</f>
        <v>86753987.94</v>
      </c>
      <c r="F44" s="17">
        <f t="shared" si="1"/>
        <v>-3630275.0600000024</v>
      </c>
      <c r="G44" s="18">
        <f t="shared" si="3"/>
        <v>95.98350980634758</v>
      </c>
    </row>
    <row r="45" spans="1:7" s="24" customFormat="1" ht="15" customHeight="1" hidden="1">
      <c r="A45" s="5" t="s">
        <v>31</v>
      </c>
      <c r="B45" s="7">
        <v>41020000</v>
      </c>
      <c r="C45" s="40" t="s">
        <v>12</v>
      </c>
      <c r="D45" s="36">
        <f>D46+D47</f>
        <v>0</v>
      </c>
      <c r="E45" s="36">
        <f>E46+E47</f>
        <v>0</v>
      </c>
      <c r="F45" s="17">
        <f t="shared" si="1"/>
        <v>0</v>
      </c>
      <c r="G45" s="18" t="e">
        <f t="shared" si="3"/>
        <v>#DIV/0!</v>
      </c>
    </row>
    <row r="46" spans="1:7" s="24" customFormat="1" ht="0.75" customHeight="1" hidden="1">
      <c r="A46" s="5" t="s">
        <v>32</v>
      </c>
      <c r="B46" s="7">
        <v>41020601</v>
      </c>
      <c r="C46" s="40" t="s">
        <v>13</v>
      </c>
      <c r="D46" s="36"/>
      <c r="E46" s="36"/>
      <c r="F46" s="17">
        <f t="shared" si="1"/>
        <v>0</v>
      </c>
      <c r="G46" s="18" t="e">
        <f t="shared" si="3"/>
        <v>#DIV/0!</v>
      </c>
    </row>
    <row r="47" spans="1:7" s="24" customFormat="1" ht="31.5" hidden="1">
      <c r="A47" s="5" t="s">
        <v>43</v>
      </c>
      <c r="B47" s="7">
        <v>41021201</v>
      </c>
      <c r="C47" s="40" t="s">
        <v>44</v>
      </c>
      <c r="D47" s="36"/>
      <c r="E47" s="36"/>
      <c r="F47" s="17">
        <f t="shared" si="1"/>
        <v>0</v>
      </c>
      <c r="G47" s="18" t="e">
        <f t="shared" si="3"/>
        <v>#DIV/0!</v>
      </c>
    </row>
    <row r="48" spans="1:7" s="24" customFormat="1" ht="15.75">
      <c r="A48" s="5" t="s">
        <v>31</v>
      </c>
      <c r="B48" s="7">
        <v>41030000</v>
      </c>
      <c r="C48" s="40" t="s">
        <v>107</v>
      </c>
      <c r="D48" s="36">
        <f>SUM(D49:D52)</f>
        <v>58752000</v>
      </c>
      <c r="E48" s="36">
        <f>SUM(E49:E52)</f>
        <v>58752000</v>
      </c>
      <c r="F48" s="17">
        <f t="shared" si="1"/>
        <v>0</v>
      </c>
      <c r="G48" s="18">
        <f t="shared" si="3"/>
        <v>100</v>
      </c>
    </row>
    <row r="49" spans="1:7" s="24" customFormat="1" ht="23.25" customHeight="1">
      <c r="A49" s="5" t="s">
        <v>32</v>
      </c>
      <c r="B49" s="7">
        <v>41033900</v>
      </c>
      <c r="C49" s="41" t="s">
        <v>62</v>
      </c>
      <c r="D49" s="36">
        <v>28595600</v>
      </c>
      <c r="E49" s="36">
        <v>28595600</v>
      </c>
      <c r="F49" s="17">
        <f t="shared" si="1"/>
        <v>0</v>
      </c>
      <c r="G49" s="18">
        <f t="shared" si="3"/>
        <v>100</v>
      </c>
    </row>
    <row r="50" spans="1:7" s="24" customFormat="1" ht="24" customHeight="1">
      <c r="A50" s="5" t="s">
        <v>51</v>
      </c>
      <c r="B50" s="7">
        <v>41034200</v>
      </c>
      <c r="C50" s="41" t="s">
        <v>63</v>
      </c>
      <c r="D50" s="36">
        <v>14346500</v>
      </c>
      <c r="E50" s="36">
        <v>14346500</v>
      </c>
      <c r="F50" s="17">
        <f t="shared" si="1"/>
        <v>0</v>
      </c>
      <c r="G50" s="18">
        <f t="shared" si="3"/>
        <v>100</v>
      </c>
    </row>
    <row r="51" spans="1:7" s="24" customFormat="1" ht="36" customHeight="1">
      <c r="A51" s="5" t="s">
        <v>52</v>
      </c>
      <c r="B51" s="7">
        <v>41034500</v>
      </c>
      <c r="C51" s="41" t="s">
        <v>81</v>
      </c>
      <c r="D51" s="36">
        <v>14357000</v>
      </c>
      <c r="E51" s="36">
        <v>14357000</v>
      </c>
      <c r="F51" s="17">
        <f t="shared" si="1"/>
        <v>0</v>
      </c>
      <c r="G51" s="18">
        <f t="shared" si="3"/>
        <v>100</v>
      </c>
    </row>
    <row r="52" spans="1:7" s="24" customFormat="1" ht="48.75" customHeight="1">
      <c r="A52" s="5" t="s">
        <v>52</v>
      </c>
      <c r="B52" s="7">
        <v>41035100</v>
      </c>
      <c r="C52" s="41" t="s">
        <v>70</v>
      </c>
      <c r="D52" s="36">
        <v>1452900</v>
      </c>
      <c r="E52" s="36">
        <v>1452900</v>
      </c>
      <c r="F52" s="17">
        <f t="shared" si="1"/>
        <v>0</v>
      </c>
      <c r="G52" s="18">
        <f t="shared" si="3"/>
        <v>100</v>
      </c>
    </row>
    <row r="53" spans="1:7" s="24" customFormat="1" ht="27" customHeight="1">
      <c r="A53" s="5" t="s">
        <v>96</v>
      </c>
      <c r="B53" s="7">
        <v>41050000</v>
      </c>
      <c r="C53" s="41" t="s">
        <v>108</v>
      </c>
      <c r="D53" s="36">
        <f>D54+D55+D56+D57+D61+D63+D64+D58+D59+D60+D62</f>
        <v>31632263</v>
      </c>
      <c r="E53" s="36">
        <f>E54+E55+E56+E57+E61+E63+E64+E58+E59+E60+E62</f>
        <v>28001987.939999998</v>
      </c>
      <c r="F53" s="17">
        <f t="shared" si="1"/>
        <v>-3630275.0600000024</v>
      </c>
      <c r="G53" s="18">
        <f t="shared" si="3"/>
        <v>88.52350506822732</v>
      </c>
    </row>
    <row r="54" spans="1:7" s="24" customFormat="1" ht="99.75" customHeight="1">
      <c r="A54" s="5" t="s">
        <v>97</v>
      </c>
      <c r="B54" s="7">
        <v>41050100</v>
      </c>
      <c r="C54" s="41" t="s">
        <v>109</v>
      </c>
      <c r="D54" s="36">
        <v>4497503</v>
      </c>
      <c r="E54" s="36">
        <v>3659929.46</v>
      </c>
      <c r="F54" s="17">
        <f t="shared" si="1"/>
        <v>-837573.54</v>
      </c>
      <c r="G54" s="18">
        <f t="shared" si="3"/>
        <v>81.37692092701216</v>
      </c>
    </row>
    <row r="55" spans="1:7" s="24" customFormat="1" ht="66" customHeight="1">
      <c r="A55" s="5" t="s">
        <v>98</v>
      </c>
      <c r="B55" s="7">
        <v>41050200</v>
      </c>
      <c r="C55" s="41" t="s">
        <v>110</v>
      </c>
      <c r="D55" s="36">
        <v>1700</v>
      </c>
      <c r="E55" s="36">
        <v>0</v>
      </c>
      <c r="F55" s="17">
        <f t="shared" si="1"/>
        <v>-1700</v>
      </c>
      <c r="G55" s="18" t="s">
        <v>53</v>
      </c>
    </row>
    <row r="56" spans="1:7" s="24" customFormat="1" ht="160.5" customHeight="1">
      <c r="A56" s="5" t="s">
        <v>99</v>
      </c>
      <c r="B56" s="7">
        <v>41050300</v>
      </c>
      <c r="C56" s="41" t="s">
        <v>111</v>
      </c>
      <c r="D56" s="36">
        <v>21191419</v>
      </c>
      <c r="E56" s="36">
        <v>18404481.98</v>
      </c>
      <c r="F56" s="17">
        <f t="shared" si="1"/>
        <v>-2786937.0199999996</v>
      </c>
      <c r="G56" s="18">
        <f t="shared" si="3"/>
        <v>86.8487475048273</v>
      </c>
    </row>
    <row r="57" spans="1:7" s="24" customFormat="1" ht="130.5" customHeight="1">
      <c r="A57" s="5" t="s">
        <v>100</v>
      </c>
      <c r="B57" s="7">
        <v>41050700</v>
      </c>
      <c r="C57" s="42" t="s">
        <v>112</v>
      </c>
      <c r="D57" s="36">
        <v>373200</v>
      </c>
      <c r="E57" s="36">
        <v>373199.63</v>
      </c>
      <c r="F57" s="17">
        <f t="shared" si="1"/>
        <v>-0.3699999999953434</v>
      </c>
      <c r="G57" s="18">
        <f t="shared" si="3"/>
        <v>99.99990085744909</v>
      </c>
    </row>
    <row r="58" spans="1:7" s="24" customFormat="1" ht="36.75" customHeight="1">
      <c r="A58" s="5" t="s">
        <v>101</v>
      </c>
      <c r="B58" s="7">
        <v>41051000</v>
      </c>
      <c r="C58" s="43" t="s">
        <v>121</v>
      </c>
      <c r="D58" s="36">
        <v>569067</v>
      </c>
      <c r="E58" s="36">
        <v>569067</v>
      </c>
      <c r="F58" s="17">
        <f t="shared" si="1"/>
        <v>0</v>
      </c>
      <c r="G58" s="18">
        <f t="shared" si="3"/>
        <v>100</v>
      </c>
    </row>
    <row r="59" spans="1:7" s="24" customFormat="1" ht="48.75" customHeight="1">
      <c r="A59" s="5" t="s">
        <v>102</v>
      </c>
      <c r="B59" s="7">
        <v>41051200</v>
      </c>
      <c r="C59" s="43" t="s">
        <v>117</v>
      </c>
      <c r="D59" s="36">
        <v>191945</v>
      </c>
      <c r="E59" s="36">
        <v>191945</v>
      </c>
      <c r="F59" s="17">
        <f t="shared" si="1"/>
        <v>0</v>
      </c>
      <c r="G59" s="18">
        <f t="shared" si="3"/>
        <v>100</v>
      </c>
    </row>
    <row r="60" spans="1:7" s="24" customFormat="1" ht="55.5" customHeight="1">
      <c r="A60" s="5" t="s">
        <v>103</v>
      </c>
      <c r="B60" s="7">
        <v>41051400</v>
      </c>
      <c r="C60" s="43" t="s">
        <v>118</v>
      </c>
      <c r="D60" s="36">
        <v>457725</v>
      </c>
      <c r="E60" s="36">
        <v>457725</v>
      </c>
      <c r="F60" s="17">
        <f t="shared" si="1"/>
        <v>0</v>
      </c>
      <c r="G60" s="18">
        <f t="shared" si="3"/>
        <v>100</v>
      </c>
    </row>
    <row r="61" spans="1:7" s="24" customFormat="1" ht="33" customHeight="1">
      <c r="A61" s="5" t="s">
        <v>104</v>
      </c>
      <c r="B61" s="7">
        <v>41051500</v>
      </c>
      <c r="C61" s="41" t="s">
        <v>113</v>
      </c>
      <c r="D61" s="36">
        <v>375300</v>
      </c>
      <c r="E61" s="36">
        <v>375300</v>
      </c>
      <c r="F61" s="17">
        <f t="shared" si="1"/>
        <v>0</v>
      </c>
      <c r="G61" s="18">
        <f t="shared" si="3"/>
        <v>100</v>
      </c>
    </row>
    <row r="62" spans="1:7" s="24" customFormat="1" ht="36.75" customHeight="1">
      <c r="A62" s="5" t="s">
        <v>47</v>
      </c>
      <c r="B62" s="7">
        <v>41051600</v>
      </c>
      <c r="C62" s="41" t="s">
        <v>126</v>
      </c>
      <c r="D62" s="36">
        <v>18600</v>
      </c>
      <c r="E62" s="36">
        <v>18600</v>
      </c>
      <c r="F62" s="17">
        <f t="shared" si="1"/>
        <v>0</v>
      </c>
      <c r="G62" s="18">
        <f t="shared" si="3"/>
        <v>100</v>
      </c>
    </row>
    <row r="63" spans="1:7" s="24" customFormat="1" ht="46.5" customHeight="1">
      <c r="A63" s="5" t="s">
        <v>105</v>
      </c>
      <c r="B63" s="7">
        <v>41052000</v>
      </c>
      <c r="C63" s="41" t="s">
        <v>114</v>
      </c>
      <c r="D63" s="36">
        <v>254100</v>
      </c>
      <c r="E63" s="36">
        <v>253926.86</v>
      </c>
      <c r="F63" s="17">
        <f t="shared" si="1"/>
        <v>-173.14000000001397</v>
      </c>
      <c r="G63" s="18">
        <f t="shared" si="3"/>
        <v>99.93186147186147</v>
      </c>
    </row>
    <row r="64" spans="1:7" s="24" customFormat="1" ht="20.25" customHeight="1">
      <c r="A64" s="5" t="s">
        <v>125</v>
      </c>
      <c r="B64" s="7">
        <v>41053900</v>
      </c>
      <c r="C64" s="41" t="s">
        <v>64</v>
      </c>
      <c r="D64" s="36">
        <v>3701704</v>
      </c>
      <c r="E64" s="36">
        <v>3697813.01</v>
      </c>
      <c r="F64" s="17">
        <f t="shared" si="1"/>
        <v>-3890.9900000002235</v>
      </c>
      <c r="G64" s="18">
        <f t="shared" si="3"/>
        <v>99.89488651712833</v>
      </c>
    </row>
    <row r="65" spans="1:7" s="24" customFormat="1" ht="47.25" hidden="1">
      <c r="A65" s="5" t="s">
        <v>47</v>
      </c>
      <c r="B65" s="7">
        <v>41037001</v>
      </c>
      <c r="C65" s="40" t="s">
        <v>46</v>
      </c>
      <c r="D65" s="36"/>
      <c r="E65" s="36"/>
      <c r="F65" s="17">
        <f t="shared" si="1"/>
        <v>0</v>
      </c>
      <c r="G65" s="18" t="e">
        <f t="shared" si="3"/>
        <v>#DIV/0!</v>
      </c>
    </row>
    <row r="66" spans="1:7" s="24" customFormat="1" ht="40.5" customHeight="1">
      <c r="A66" s="54" t="s">
        <v>129</v>
      </c>
      <c r="B66" s="55"/>
      <c r="C66" s="55"/>
      <c r="D66" s="36">
        <f>D43+D44</f>
        <v>286981238</v>
      </c>
      <c r="E66" s="36">
        <f>E43+E44</f>
        <v>290499234.03999996</v>
      </c>
      <c r="F66" s="17">
        <f t="shared" si="1"/>
        <v>3517996.039999962</v>
      </c>
      <c r="G66" s="18">
        <f t="shared" si="3"/>
        <v>101.22586273044092</v>
      </c>
    </row>
    <row r="67" spans="1:7" s="27" customFormat="1" ht="24" customHeight="1">
      <c r="A67" s="56" t="s">
        <v>35</v>
      </c>
      <c r="B67" s="57"/>
      <c r="C67" s="57"/>
      <c r="D67" s="57"/>
      <c r="E67" s="57"/>
      <c r="F67" s="57"/>
      <c r="G67" s="57"/>
    </row>
    <row r="68" spans="1:7" s="24" customFormat="1" ht="25.5" customHeight="1">
      <c r="A68" s="5">
        <v>1</v>
      </c>
      <c r="B68" s="7">
        <v>10000000</v>
      </c>
      <c r="C68" s="40" t="s">
        <v>2</v>
      </c>
      <c r="D68" s="36">
        <f>D71+D69+D70</f>
        <v>73500</v>
      </c>
      <c r="E68" s="36">
        <f>E71+E69+E70</f>
        <v>82752.58</v>
      </c>
      <c r="F68" s="17">
        <f aca="true" t="shared" si="4" ref="F68:F83">E68-D68</f>
        <v>9252.580000000002</v>
      </c>
      <c r="G68" s="18">
        <f>E68/D68*100</f>
        <v>112.58854421768707</v>
      </c>
    </row>
    <row r="69" spans="1:7" s="24" customFormat="1" ht="41.25" customHeight="1" hidden="1">
      <c r="A69" s="5" t="s">
        <v>17</v>
      </c>
      <c r="B69" s="7">
        <v>12020000</v>
      </c>
      <c r="C69" s="40" t="s">
        <v>92</v>
      </c>
      <c r="D69" s="36">
        <v>0</v>
      </c>
      <c r="E69" s="36">
        <v>0</v>
      </c>
      <c r="F69" s="17">
        <f>E69-D69</f>
        <v>0</v>
      </c>
      <c r="G69" s="18" t="s">
        <v>53</v>
      </c>
    </row>
    <row r="70" spans="1:7" s="24" customFormat="1" ht="69.75" customHeight="1" hidden="1">
      <c r="A70" s="5" t="s">
        <v>18</v>
      </c>
      <c r="B70" s="7">
        <v>18041500</v>
      </c>
      <c r="C70" s="40" t="s">
        <v>66</v>
      </c>
      <c r="D70" s="36">
        <v>0</v>
      </c>
      <c r="E70" s="36">
        <v>0</v>
      </c>
      <c r="F70" s="17">
        <f>E70-D70</f>
        <v>0</v>
      </c>
      <c r="G70" s="18" t="s">
        <v>53</v>
      </c>
    </row>
    <row r="71" spans="1:7" s="24" customFormat="1" ht="28.5" customHeight="1">
      <c r="A71" s="5" t="s">
        <v>19</v>
      </c>
      <c r="B71" s="7">
        <v>19000000</v>
      </c>
      <c r="C71" s="40" t="s">
        <v>4</v>
      </c>
      <c r="D71" s="36">
        <v>73500</v>
      </c>
      <c r="E71" s="36">
        <v>82752.58</v>
      </c>
      <c r="F71" s="17">
        <f t="shared" si="4"/>
        <v>9252.580000000002</v>
      </c>
      <c r="G71" s="18">
        <f>E71/D71*100</f>
        <v>112.58854421768707</v>
      </c>
    </row>
    <row r="72" spans="1:7" s="24" customFormat="1" ht="63" hidden="1">
      <c r="A72" s="5" t="s">
        <v>36</v>
      </c>
      <c r="B72" s="7">
        <v>18041500</v>
      </c>
      <c r="C72" s="13" t="s">
        <v>66</v>
      </c>
      <c r="D72" s="36"/>
      <c r="E72" s="36"/>
      <c r="F72" s="17">
        <f t="shared" si="4"/>
        <v>0</v>
      </c>
      <c r="G72" s="18" t="s">
        <v>53</v>
      </c>
    </row>
    <row r="73" spans="1:7" s="24" customFormat="1" ht="24.75" customHeight="1">
      <c r="A73" s="5" t="s">
        <v>22</v>
      </c>
      <c r="B73" s="7">
        <v>20000000</v>
      </c>
      <c r="C73" s="40" t="s">
        <v>5</v>
      </c>
      <c r="D73" s="36">
        <f>D74+D75</f>
        <v>8734416.5</v>
      </c>
      <c r="E73" s="36">
        <f>E74+E75</f>
        <v>9180441.200000001</v>
      </c>
      <c r="F73" s="17">
        <f t="shared" si="4"/>
        <v>446024.7000000011</v>
      </c>
      <c r="G73" s="18">
        <f>E73/D73*100</f>
        <v>105.10651970855753</v>
      </c>
    </row>
    <row r="74" spans="1:7" s="24" customFormat="1" ht="38.25" customHeight="1">
      <c r="A74" s="5" t="s">
        <v>23</v>
      </c>
      <c r="B74" s="7">
        <v>24170000</v>
      </c>
      <c r="C74" s="40" t="s">
        <v>48</v>
      </c>
      <c r="D74" s="36">
        <v>130400</v>
      </c>
      <c r="E74" s="36">
        <v>130420.8</v>
      </c>
      <c r="F74" s="17">
        <f t="shared" si="4"/>
        <v>20.80000000000291</v>
      </c>
      <c r="G74" s="18">
        <f>E74/D74*100</f>
        <v>100.0159509202454</v>
      </c>
    </row>
    <row r="75" spans="1:7" s="24" customFormat="1" ht="30" customHeight="1">
      <c r="A75" s="5" t="s">
        <v>24</v>
      </c>
      <c r="B75" s="7">
        <v>25000000</v>
      </c>
      <c r="C75" s="40" t="s">
        <v>9</v>
      </c>
      <c r="D75" s="36">
        <v>8604016.5</v>
      </c>
      <c r="E75" s="36">
        <v>9050020.4</v>
      </c>
      <c r="F75" s="17">
        <f t="shared" si="4"/>
        <v>446003.9000000004</v>
      </c>
      <c r="G75" s="18">
        <f>E75/D75*100</f>
        <v>105.18367090532661</v>
      </c>
    </row>
    <row r="76" spans="1:7" s="24" customFormat="1" ht="22.5" customHeight="1" hidden="1">
      <c r="A76" s="5" t="s">
        <v>28</v>
      </c>
      <c r="B76" s="7">
        <v>30000000</v>
      </c>
      <c r="C76" s="40" t="s">
        <v>10</v>
      </c>
      <c r="D76" s="36">
        <f>D78+D77</f>
        <v>0</v>
      </c>
      <c r="E76" s="36">
        <f>E78+E77</f>
        <v>7057.48</v>
      </c>
      <c r="F76" s="17">
        <f t="shared" si="4"/>
        <v>7057.48</v>
      </c>
      <c r="G76" s="18" t="s">
        <v>53</v>
      </c>
    </row>
    <row r="77" spans="1:7" s="24" customFormat="1" ht="39" customHeight="1">
      <c r="A77" s="5" t="s">
        <v>29</v>
      </c>
      <c r="B77" s="7">
        <v>31030000</v>
      </c>
      <c r="C77" s="40" t="s">
        <v>83</v>
      </c>
      <c r="D77" s="36">
        <v>0</v>
      </c>
      <c r="E77" s="36">
        <v>7057.48</v>
      </c>
      <c r="F77" s="17">
        <f t="shared" si="4"/>
        <v>7057.48</v>
      </c>
      <c r="G77" s="18" t="s">
        <v>53</v>
      </c>
    </row>
    <row r="78" spans="1:7" s="24" customFormat="1" ht="94.5" hidden="1">
      <c r="A78" s="5" t="s">
        <v>82</v>
      </c>
      <c r="B78" s="7">
        <v>33010100</v>
      </c>
      <c r="C78" s="40" t="s">
        <v>71</v>
      </c>
      <c r="D78" s="36">
        <v>0</v>
      </c>
      <c r="E78" s="36">
        <v>0</v>
      </c>
      <c r="F78" s="17">
        <f t="shared" si="4"/>
        <v>0</v>
      </c>
      <c r="G78" s="18" t="s">
        <v>53</v>
      </c>
    </row>
    <row r="79" spans="1:7" s="24" customFormat="1" ht="53.25" customHeight="1">
      <c r="A79" s="5" t="s">
        <v>72</v>
      </c>
      <c r="B79" s="7">
        <v>50110000</v>
      </c>
      <c r="C79" s="28" t="s">
        <v>67</v>
      </c>
      <c r="D79" s="36">
        <v>27700</v>
      </c>
      <c r="E79" s="36">
        <v>32137.28</v>
      </c>
      <c r="F79" s="17">
        <f t="shared" si="4"/>
        <v>4437.279999999999</v>
      </c>
      <c r="G79" s="18">
        <f>E79/D79*100</f>
        <v>116.01906137184115</v>
      </c>
    </row>
    <row r="80" spans="1:7" s="24" customFormat="1" ht="42.75" customHeight="1">
      <c r="A80" s="54" t="s">
        <v>65</v>
      </c>
      <c r="B80" s="55"/>
      <c r="C80" s="55"/>
      <c r="D80" s="36">
        <f>D79+D73+D68+D76</f>
        <v>8835616.5</v>
      </c>
      <c r="E80" s="36">
        <f>E79+E73+E68+E76</f>
        <v>9302388.540000001</v>
      </c>
      <c r="F80" s="17">
        <f t="shared" si="4"/>
        <v>466772.04000000097</v>
      </c>
      <c r="G80" s="18">
        <f>E80/D80*100</f>
        <v>105.28284630732898</v>
      </c>
    </row>
    <row r="81" spans="1:7" s="24" customFormat="1" ht="68.25" customHeight="1" hidden="1">
      <c r="A81" s="5" t="s">
        <v>42</v>
      </c>
      <c r="B81" s="7">
        <v>41035101</v>
      </c>
      <c r="C81" s="44" t="s">
        <v>38</v>
      </c>
      <c r="D81" s="36">
        <v>0</v>
      </c>
      <c r="E81" s="36">
        <v>0</v>
      </c>
      <c r="F81" s="17">
        <f t="shared" si="4"/>
        <v>0</v>
      </c>
      <c r="G81" s="18" t="e">
        <f>E81/D81*100</f>
        <v>#DIV/0!</v>
      </c>
    </row>
    <row r="82" spans="1:7" s="24" customFormat="1" ht="197.25" customHeight="1" hidden="1">
      <c r="A82" s="5" t="s">
        <v>49</v>
      </c>
      <c r="B82" s="7">
        <v>41036601</v>
      </c>
      <c r="C82" s="22" t="s">
        <v>50</v>
      </c>
      <c r="D82" s="36">
        <v>0</v>
      </c>
      <c r="E82" s="36">
        <v>0</v>
      </c>
      <c r="F82" s="17">
        <f t="shared" si="4"/>
        <v>0</v>
      </c>
      <c r="G82" s="18" t="e">
        <f>E82/D82*100</f>
        <v>#DIV/0!</v>
      </c>
    </row>
    <row r="83" spans="1:7" s="24" customFormat="1" ht="36" customHeight="1">
      <c r="A83" s="54" t="s">
        <v>37</v>
      </c>
      <c r="B83" s="55"/>
      <c r="C83" s="55"/>
      <c r="D83" s="36">
        <f>D80+D66</f>
        <v>295816854.5</v>
      </c>
      <c r="E83" s="36">
        <f>E80+E66</f>
        <v>299801622.58</v>
      </c>
      <c r="F83" s="17">
        <f t="shared" si="4"/>
        <v>3984768.0799999833</v>
      </c>
      <c r="G83" s="18">
        <f>E83/D83*100</f>
        <v>101.34703889226839</v>
      </c>
    </row>
    <row r="84" spans="1:7" s="24" customFormat="1" ht="16.5">
      <c r="A84" s="11"/>
      <c r="B84" s="8"/>
      <c r="C84" s="45"/>
      <c r="D84" s="19"/>
      <c r="E84" s="19"/>
      <c r="F84" s="19"/>
      <c r="G84" s="20"/>
    </row>
    <row r="85" spans="1:7" s="24" customFormat="1" ht="49.5" customHeight="1">
      <c r="A85" s="49" t="s">
        <v>40</v>
      </c>
      <c r="B85" s="49"/>
      <c r="C85" s="49"/>
      <c r="D85" s="14"/>
      <c r="E85" s="14"/>
      <c r="F85" s="50" t="s">
        <v>41</v>
      </c>
      <c r="G85" s="50"/>
    </row>
    <row r="86" spans="1:6" ht="12.75">
      <c r="A86" s="29"/>
      <c r="B86" s="27"/>
      <c r="C86" s="46"/>
      <c r="D86" s="30"/>
      <c r="E86" s="30"/>
      <c r="F86" s="30"/>
    </row>
    <row r="87" spans="1:6" ht="12.75">
      <c r="A87" s="12"/>
      <c r="B87" s="2"/>
      <c r="C87" s="47"/>
      <c r="F87" s="31"/>
    </row>
    <row r="88" spans="1:6" ht="12.75">
      <c r="A88" s="12"/>
      <c r="B88" s="2"/>
      <c r="C88" s="47"/>
      <c r="F88" s="31"/>
    </row>
    <row r="89" spans="1:6" ht="12.75">
      <c r="A89" s="12"/>
      <c r="B89" s="2"/>
      <c r="C89" s="47"/>
      <c r="F89" s="31"/>
    </row>
    <row r="90" spans="1:6" ht="12.75">
      <c r="A90" s="12"/>
      <c r="B90" s="2"/>
      <c r="C90" s="47"/>
      <c r="F90" s="31"/>
    </row>
    <row r="91" spans="1:6" ht="12.75">
      <c r="A91" s="12"/>
      <c r="B91" s="2"/>
      <c r="C91" s="47"/>
      <c r="F91" s="31"/>
    </row>
    <row r="92" spans="1:6" ht="12.75">
      <c r="A92" s="12"/>
      <c r="B92" s="2"/>
      <c r="C92" s="47"/>
      <c r="F92" s="31"/>
    </row>
    <row r="93" spans="1:6" ht="12.75">
      <c r="A93" s="12"/>
      <c r="B93" s="2"/>
      <c r="C93" s="47"/>
      <c r="F93" s="31"/>
    </row>
    <row r="94" spans="1:6" ht="12.75">
      <c r="A94" s="12"/>
      <c r="B94" s="2"/>
      <c r="C94" s="47"/>
      <c r="F94" s="31"/>
    </row>
    <row r="95" spans="1:6" ht="12.75">
      <c r="A95" s="12"/>
      <c r="B95" s="2"/>
      <c r="C95" s="47"/>
      <c r="F95" s="31"/>
    </row>
    <row r="96" spans="1:6" ht="12.75">
      <c r="A96" s="12"/>
      <c r="B96" s="2"/>
      <c r="C96" s="47"/>
      <c r="F96" s="31"/>
    </row>
    <row r="97" spans="1:6" ht="12.75">
      <c r="A97" s="12"/>
      <c r="B97" s="2"/>
      <c r="C97" s="47"/>
      <c r="F97" s="31"/>
    </row>
    <row r="98" spans="1:6" ht="12.75">
      <c r="A98" s="12"/>
      <c r="B98" s="2"/>
      <c r="C98" s="47"/>
      <c r="F98" s="31"/>
    </row>
    <row r="99" spans="1:12" s="21" customFormat="1" ht="12.75">
      <c r="A99" s="12"/>
      <c r="B99" s="2"/>
      <c r="C99" s="47"/>
      <c r="D99" s="31"/>
      <c r="E99" s="31"/>
      <c r="F99" s="31"/>
      <c r="H99" s="1"/>
      <c r="I99" s="1"/>
      <c r="J99" s="1"/>
      <c r="K99" s="1"/>
      <c r="L99" s="1"/>
    </row>
    <row r="100" spans="1:12" s="21" customFormat="1" ht="12.75">
      <c r="A100" s="12"/>
      <c r="B100" s="2"/>
      <c r="C100" s="47"/>
      <c r="D100" s="31"/>
      <c r="E100" s="31"/>
      <c r="F100" s="31"/>
      <c r="H100" s="1"/>
      <c r="I100" s="1"/>
      <c r="J100" s="1"/>
      <c r="K100" s="1"/>
      <c r="L100" s="1"/>
    </row>
    <row r="101" spans="1:12" s="21" customFormat="1" ht="12.75">
      <c r="A101" s="12"/>
      <c r="B101" s="2"/>
      <c r="C101" s="47"/>
      <c r="D101" s="31"/>
      <c r="E101" s="31"/>
      <c r="F101" s="31"/>
      <c r="H101" s="1"/>
      <c r="I101" s="1"/>
      <c r="J101" s="1"/>
      <c r="K101" s="1"/>
      <c r="L101" s="1"/>
    </row>
  </sheetData>
  <sheetProtection/>
  <mergeCells count="18">
    <mergeCell ref="B5:G5"/>
    <mergeCell ref="A6:G6"/>
    <mergeCell ref="A7:G7"/>
    <mergeCell ref="A9:A11"/>
    <mergeCell ref="B9:B11"/>
    <mergeCell ref="C9:C11"/>
    <mergeCell ref="D9:D11"/>
    <mergeCell ref="E9:E11"/>
    <mergeCell ref="F9:F11"/>
    <mergeCell ref="G9:G11"/>
    <mergeCell ref="A85:C85"/>
    <mergeCell ref="F85:G85"/>
    <mergeCell ref="A13:G13"/>
    <mergeCell ref="A43:C43"/>
    <mergeCell ref="A66:C66"/>
    <mergeCell ref="A67:G67"/>
    <mergeCell ref="A80:C80"/>
    <mergeCell ref="A83:C83"/>
  </mergeCells>
  <printOptions/>
  <pageMargins left="0.35433070866141736" right="0.35433070866141736" top="1.5748031496062993" bottom="0.3937007874015748" header="0" footer="0"/>
  <pageSetup fitToHeight="3" horizontalDpi="600" verticalDpi="600" orientation="landscape" paperSize="9" scale="75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2019-07-30T07:38:12Z</cp:lastPrinted>
  <dcterms:created xsi:type="dcterms:W3CDTF">2011-04-11T13:37:59Z</dcterms:created>
  <dcterms:modified xsi:type="dcterms:W3CDTF">2019-10-07T08:38:01Z</dcterms:modified>
  <cp:category/>
  <cp:version/>
  <cp:contentType/>
  <cp:contentStatus/>
</cp:coreProperties>
</file>